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2" i="1" s="1"/>
  <c r="D14" i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I14" i="1"/>
  <c r="I13" i="1" s="1"/>
  <c r="I12" i="1" s="1"/>
  <c r="J14" i="1"/>
  <c r="K14" i="1"/>
  <c r="K13" i="1" s="1"/>
  <c r="K12" i="1" s="1"/>
  <c r="J15" i="1"/>
  <c r="D16" i="1"/>
  <c r="E16" i="1"/>
  <c r="F16" i="1"/>
  <c r="G16" i="1"/>
  <c r="H16" i="1"/>
  <c r="J16" i="1" s="1"/>
  <c r="I16" i="1"/>
  <c r="K16" i="1"/>
  <c r="J17" i="1"/>
  <c r="D19" i="1"/>
  <c r="D18" i="1" s="1"/>
  <c r="E19" i="1"/>
  <c r="E18" i="1" s="1"/>
  <c r="F19" i="1"/>
  <c r="F18" i="1" s="1"/>
  <c r="G19" i="1"/>
  <c r="G18" i="1" s="1"/>
  <c r="H19" i="1"/>
  <c r="H18" i="1" s="1"/>
  <c r="I19" i="1"/>
  <c r="I18" i="1" s="1"/>
  <c r="J19" i="1"/>
  <c r="K19" i="1"/>
  <c r="K18" i="1" s="1"/>
  <c r="J20" i="1"/>
  <c r="D23" i="1"/>
  <c r="D22" i="1" s="1"/>
  <c r="E23" i="1"/>
  <c r="E22" i="1" s="1"/>
  <c r="F23" i="1"/>
  <c r="F22" i="1" s="1"/>
  <c r="G23" i="1"/>
  <c r="G22" i="1" s="1"/>
  <c r="G21" i="1" s="1"/>
  <c r="H23" i="1"/>
  <c r="H22" i="1" s="1"/>
  <c r="I23" i="1"/>
  <c r="J23" i="1" s="1"/>
  <c r="K23" i="1"/>
  <c r="K22" i="1" s="1"/>
  <c r="J24" i="1"/>
  <c r="J25" i="1"/>
  <c r="D26" i="1"/>
  <c r="E26" i="1"/>
  <c r="F26" i="1"/>
  <c r="G26" i="1"/>
  <c r="H26" i="1"/>
  <c r="I26" i="1"/>
  <c r="J26" i="1"/>
  <c r="K26" i="1"/>
  <c r="J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I30" i="1"/>
  <c r="I29" i="1" s="1"/>
  <c r="K30" i="1"/>
  <c r="K29" i="1" s="1"/>
  <c r="J31" i="1"/>
  <c r="J32" i="1"/>
  <c r="D33" i="1"/>
  <c r="E33" i="1"/>
  <c r="F33" i="1"/>
  <c r="G33" i="1"/>
  <c r="H33" i="1"/>
  <c r="I33" i="1"/>
  <c r="J33" i="1" s="1"/>
  <c r="K33" i="1"/>
  <c r="J34" i="1"/>
  <c r="J35" i="1"/>
  <c r="J36" i="1"/>
  <c r="D38" i="1"/>
  <c r="D37" i="1" s="1"/>
  <c r="E38" i="1"/>
  <c r="E37" i="1" s="1"/>
  <c r="F38" i="1"/>
  <c r="F37" i="1" s="1"/>
  <c r="G38" i="1"/>
  <c r="G37" i="1" s="1"/>
  <c r="H38" i="1"/>
  <c r="J38" i="1" s="1"/>
  <c r="I38" i="1"/>
  <c r="I37" i="1" s="1"/>
  <c r="K38" i="1"/>
  <c r="K37" i="1" s="1"/>
  <c r="J39" i="1"/>
  <c r="D40" i="1"/>
  <c r="E40" i="1"/>
  <c r="F40" i="1"/>
  <c r="G40" i="1"/>
  <c r="H40" i="1"/>
  <c r="I40" i="1"/>
  <c r="J40" i="1"/>
  <c r="K40" i="1"/>
  <c r="J41" i="1"/>
  <c r="D44" i="1"/>
  <c r="D43" i="1" s="1"/>
  <c r="E44" i="1"/>
  <c r="E43" i="1" s="1"/>
  <c r="F44" i="1"/>
  <c r="F43" i="1" s="1"/>
  <c r="G44" i="1"/>
  <c r="G43" i="1" s="1"/>
  <c r="H44" i="1"/>
  <c r="H43" i="1" s="1"/>
  <c r="I44" i="1"/>
  <c r="I43" i="1" s="1"/>
  <c r="I42" i="1" s="1"/>
  <c r="J44" i="1"/>
  <c r="K44" i="1"/>
  <c r="K43" i="1" s="1"/>
  <c r="J45" i="1"/>
  <c r="J46" i="1"/>
  <c r="D48" i="1"/>
  <c r="D47" i="1" s="1"/>
  <c r="E48" i="1"/>
  <c r="E47" i="1" s="1"/>
  <c r="F48" i="1"/>
  <c r="F47" i="1" s="1"/>
  <c r="G48" i="1"/>
  <c r="G47" i="1" s="1"/>
  <c r="H48" i="1"/>
  <c r="H47" i="1" s="1"/>
  <c r="I48" i="1"/>
  <c r="I47" i="1" s="1"/>
  <c r="J48" i="1"/>
  <c r="K48" i="1"/>
  <c r="K47" i="1" s="1"/>
  <c r="J49" i="1"/>
  <c r="J50" i="1"/>
  <c r="D53" i="1"/>
  <c r="D52" i="1" s="1"/>
  <c r="D51" i="1" s="1"/>
  <c r="E53" i="1"/>
  <c r="E52" i="1" s="1"/>
  <c r="E51" i="1" s="1"/>
  <c r="F53" i="1"/>
  <c r="F52" i="1" s="1"/>
  <c r="F51" i="1" s="1"/>
  <c r="G53" i="1"/>
  <c r="G52" i="1" s="1"/>
  <c r="G51" i="1" s="1"/>
  <c r="H53" i="1"/>
  <c r="H52" i="1" s="1"/>
  <c r="I53" i="1"/>
  <c r="I52" i="1" s="1"/>
  <c r="I51" i="1" s="1"/>
  <c r="J53" i="1"/>
  <c r="K53" i="1"/>
  <c r="K52" i="1" s="1"/>
  <c r="K51" i="1" s="1"/>
  <c r="J54" i="1"/>
  <c r="J55" i="1"/>
  <c r="J56" i="1"/>
  <c r="J57" i="1"/>
  <c r="J22" i="1" l="1"/>
  <c r="H21" i="1"/>
  <c r="J21" i="1" s="1"/>
  <c r="G42" i="1"/>
  <c r="G11" i="1" s="1"/>
  <c r="F21" i="1"/>
  <c r="H42" i="1"/>
  <c r="J42" i="1" s="1"/>
  <c r="J43" i="1"/>
  <c r="E42" i="1"/>
  <c r="D21" i="1"/>
  <c r="D11" i="1" s="1"/>
  <c r="F11" i="1"/>
  <c r="F42" i="1"/>
  <c r="E21" i="1"/>
  <c r="H51" i="1"/>
  <c r="J51" i="1" s="1"/>
  <c r="J52" i="1"/>
  <c r="D42" i="1"/>
  <c r="J29" i="1"/>
  <c r="E11" i="1"/>
  <c r="J18" i="1"/>
  <c r="K42" i="1"/>
  <c r="K21" i="1"/>
  <c r="J47" i="1"/>
  <c r="K11" i="1"/>
  <c r="H11" i="1"/>
  <c r="J12" i="1"/>
  <c r="H37" i="1"/>
  <c r="J37" i="1" s="1"/>
  <c r="I22" i="1"/>
  <c r="I21" i="1" s="1"/>
  <c r="I11" i="1" s="1"/>
  <c r="J13" i="1"/>
  <c r="J30" i="1"/>
  <c r="J11" i="1" l="1"/>
</calcChain>
</file>

<file path=xl/sharedStrings.xml><?xml version="1.0" encoding="utf-8"?>
<sst xmlns="http://schemas.openxmlformats.org/spreadsheetml/2006/main" count="167" uniqueCount="166">
  <si>
    <t>JUDETUL  VASLUI</t>
  </si>
  <si>
    <t>COMUNA ROSIESTI</t>
  </si>
  <si>
    <t>CIF 5117550</t>
  </si>
  <si>
    <t xml:space="preserve"> Anexa 13</t>
  </si>
  <si>
    <t>Cont de executie - Cheltuieli - Bugetul local</t>
  </si>
  <si>
    <t>Trimestrul: 1,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</si>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</sst>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D12+D18+D21+D42+D51</f>
        <v>4310000</v>
      </c>
      <c r="E11" s="11">
        <f>E12+E18+E21+E42+E51</f>
        <v>4355000</v>
      </c>
      <c r="F11" s="11">
        <f>F12+F18+F21+F42+F51</f>
        <v>1220000</v>
      </c>
      <c r="G11" s="11">
        <f>G12+G18+G21+G42+G51</f>
        <v>1198993</v>
      </c>
      <c r="H11" s="11">
        <f>H12+H18+H21+H42+H51</f>
        <v>1198993</v>
      </c>
      <c r="I11" s="11">
        <f>I12+I18+I21+I42+I51</f>
        <v>692159</v>
      </c>
      <c r="J11" s="11">
        <f>H11-I11</f>
        <v>506834</v>
      </c>
      <c r="K11" s="11">
        <f>K12+K18+K21+K42+K51</f>
        <v>775529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950800</v>
      </c>
      <c r="E12" s="11">
        <f>E13+E16</f>
        <v>995800</v>
      </c>
      <c r="F12" s="11">
        <f>F13+F16</f>
        <v>262000</v>
      </c>
      <c r="G12" s="11">
        <f>G13+G16</f>
        <v>240993</v>
      </c>
      <c r="H12" s="11">
        <f>H13+H16</f>
        <v>240993</v>
      </c>
      <c r="I12" s="11">
        <f>I13+I16</f>
        <v>167381</v>
      </c>
      <c r="J12" s="11">
        <f>H12-I12</f>
        <v>73612</v>
      </c>
      <c r="K12" s="11">
        <f>K13+K16</f>
        <v>205998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950800</v>
      </c>
      <c r="E13" s="11">
        <f>E14</f>
        <v>950800</v>
      </c>
      <c r="F13" s="11">
        <f>F14</f>
        <v>242000</v>
      </c>
      <c r="G13" s="11">
        <f>G14</f>
        <v>240993</v>
      </c>
      <c r="H13" s="11">
        <f>H14</f>
        <v>240993</v>
      </c>
      <c r="I13" s="11">
        <f>I14</f>
        <v>167381</v>
      </c>
      <c r="J13" s="11">
        <f>H13-I13</f>
        <v>73612</v>
      </c>
      <c r="K13" s="11">
        <f>K14</f>
        <v>205998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950800</v>
      </c>
      <c r="E14" s="11">
        <f>E15</f>
        <v>950800</v>
      </c>
      <c r="F14" s="11">
        <f>F15</f>
        <v>242000</v>
      </c>
      <c r="G14" s="11">
        <f>G15</f>
        <v>240993</v>
      </c>
      <c r="H14" s="11">
        <f>H15</f>
        <v>240993</v>
      </c>
      <c r="I14" s="11">
        <f>I15</f>
        <v>167381</v>
      </c>
      <c r="J14" s="11">
        <f>H14-I14</f>
        <v>73612</v>
      </c>
      <c r="K14" s="11">
        <f>K15</f>
        <v>205998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950800</v>
      </c>
      <c r="E15" s="11">
        <v>950800</v>
      </c>
      <c r="F15" s="11">
        <v>242000</v>
      </c>
      <c r="G15" s="11">
        <v>240993</v>
      </c>
      <c r="H15" s="11">
        <v>240993</v>
      </c>
      <c r="I15" s="11">
        <v>167381</v>
      </c>
      <c r="J15" s="11">
        <f>H15-I15</f>
        <v>73612</v>
      </c>
      <c r="K15" s="11">
        <v>205998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0</v>
      </c>
      <c r="E16" s="11">
        <f>E17</f>
        <v>45000</v>
      </c>
      <c r="F16" s="11">
        <f>F17</f>
        <v>20000</v>
      </c>
      <c r="G16" s="11">
        <f>G17</f>
        <v>0</v>
      </c>
      <c r="H16" s="11">
        <f>H17</f>
        <v>0</v>
      </c>
      <c r="I16" s="11">
        <f>I17</f>
        <v>0</v>
      </c>
      <c r="J16" s="11">
        <f>H16-I16</f>
        <v>0</v>
      </c>
      <c r="K16" s="11">
        <f>K17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45000</v>
      </c>
      <c r="F17" s="11">
        <v>20000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67000</v>
      </c>
      <c r="E18" s="11">
        <f>+E19</f>
        <v>67000</v>
      </c>
      <c r="F18" s="11">
        <f>+F19</f>
        <v>16000</v>
      </c>
      <c r="G18" s="11">
        <f>+G19</f>
        <v>16000</v>
      </c>
      <c r="H18" s="11">
        <f>+H19</f>
        <v>16000</v>
      </c>
      <c r="I18" s="11">
        <f>+I19</f>
        <v>6734</v>
      </c>
      <c r="J18" s="11">
        <f>H18-I18</f>
        <v>9266</v>
      </c>
      <c r="K18" s="11">
        <f>+K19</f>
        <v>7323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67000</v>
      </c>
      <c r="E19" s="11">
        <f>+E20</f>
        <v>67000</v>
      </c>
      <c r="F19" s="11">
        <f>+F20</f>
        <v>16000</v>
      </c>
      <c r="G19" s="11">
        <f>+G20</f>
        <v>16000</v>
      </c>
      <c r="H19" s="11">
        <f>+H20</f>
        <v>16000</v>
      </c>
      <c r="I19" s="11">
        <f>+I20</f>
        <v>6734</v>
      </c>
      <c r="J19" s="11">
        <f>H19-I19</f>
        <v>9266</v>
      </c>
      <c r="K19" s="11">
        <f>+K20</f>
        <v>7323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67000</v>
      </c>
      <c r="E20" s="11">
        <v>67000</v>
      </c>
      <c r="F20" s="11">
        <v>16000</v>
      </c>
      <c r="G20" s="11">
        <v>16000</v>
      </c>
      <c r="H20" s="11">
        <v>16000</v>
      </c>
      <c r="I20" s="11">
        <v>6734</v>
      </c>
      <c r="J20" s="11">
        <f>H20-I20</f>
        <v>9266</v>
      </c>
      <c r="K20" s="11">
        <v>7323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D22+D29+D37</f>
        <v>2600500</v>
      </c>
      <c r="E21" s="11">
        <f>E22+E29+E37</f>
        <v>2600500</v>
      </c>
      <c r="F21" s="11">
        <f>F22+F29+F37</f>
        <v>615000</v>
      </c>
      <c r="G21" s="11">
        <f>G22+G29+G37</f>
        <v>615000</v>
      </c>
      <c r="H21" s="11">
        <f>H22+H29+H37</f>
        <v>615000</v>
      </c>
      <c r="I21" s="11">
        <f>I22+I29+I37</f>
        <v>496763</v>
      </c>
      <c r="J21" s="11">
        <f>H21-I21</f>
        <v>118237</v>
      </c>
      <c r="K21" s="11">
        <f>K22+K29+K37</f>
        <v>540297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D23+D26+D28</f>
        <v>1540000</v>
      </c>
      <c r="E22" s="11">
        <f>E23+E26+E28</f>
        <v>1540000</v>
      </c>
      <c r="F22" s="11">
        <f>F23+F26+F28</f>
        <v>405000</v>
      </c>
      <c r="G22" s="11">
        <f>G23+G26+G28</f>
        <v>405000</v>
      </c>
      <c r="H22" s="11">
        <f>H23+H26+H28</f>
        <v>405000</v>
      </c>
      <c r="I22" s="11">
        <f>I23+I26+I28</f>
        <v>309065</v>
      </c>
      <c r="J22" s="11">
        <f>H22-I22</f>
        <v>95935</v>
      </c>
      <c r="K22" s="11">
        <f>K23+K26+K28</f>
        <v>343352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D24+D25</f>
        <v>712000</v>
      </c>
      <c r="E23" s="11">
        <f>E24+E25</f>
        <v>712000</v>
      </c>
      <c r="F23" s="11">
        <f>F24+F25</f>
        <v>179000</v>
      </c>
      <c r="G23" s="11">
        <f>G24+G25</f>
        <v>179000</v>
      </c>
      <c r="H23" s="11">
        <f>H24+H25</f>
        <v>179000</v>
      </c>
      <c r="I23" s="11">
        <f>I24+I25</f>
        <v>143780</v>
      </c>
      <c r="J23" s="11">
        <f>H23-I23</f>
        <v>35220</v>
      </c>
      <c r="K23" s="11">
        <f>K24+K25</f>
        <v>157935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289000</v>
      </c>
      <c r="E24" s="11">
        <v>289000</v>
      </c>
      <c r="F24" s="11">
        <v>81000</v>
      </c>
      <c r="G24" s="11">
        <v>81000</v>
      </c>
      <c r="H24" s="11">
        <v>81000</v>
      </c>
      <c r="I24" s="11">
        <v>64881</v>
      </c>
      <c r="J24" s="11">
        <f>H24-I24</f>
        <v>16119</v>
      </c>
      <c r="K24" s="11">
        <v>69530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423000</v>
      </c>
      <c r="E25" s="11">
        <v>423000</v>
      </c>
      <c r="F25" s="11">
        <v>98000</v>
      </c>
      <c r="G25" s="11">
        <v>98000</v>
      </c>
      <c r="H25" s="11">
        <v>98000</v>
      </c>
      <c r="I25" s="11">
        <v>78899</v>
      </c>
      <c r="J25" s="11">
        <f>H25-I25</f>
        <v>19101</v>
      </c>
      <c r="K25" s="11">
        <v>88405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</f>
        <v>813000</v>
      </c>
      <c r="E26" s="11">
        <f>E27</f>
        <v>813000</v>
      </c>
      <c r="F26" s="11">
        <f>F27</f>
        <v>218000</v>
      </c>
      <c r="G26" s="11">
        <f>G27</f>
        <v>218000</v>
      </c>
      <c r="H26" s="11">
        <f>H27</f>
        <v>218000</v>
      </c>
      <c r="I26" s="11">
        <f>I27</f>
        <v>165285</v>
      </c>
      <c r="J26" s="11">
        <f>H26-I26</f>
        <v>52715</v>
      </c>
      <c r="K26" s="11">
        <f>K27</f>
        <v>185417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813000</v>
      </c>
      <c r="E27" s="11">
        <v>813000</v>
      </c>
      <c r="F27" s="11">
        <v>218000</v>
      </c>
      <c r="G27" s="11">
        <v>218000</v>
      </c>
      <c r="H27" s="11">
        <v>218000</v>
      </c>
      <c r="I27" s="11">
        <v>165285</v>
      </c>
      <c r="J27" s="11">
        <f>H27-I27</f>
        <v>52715</v>
      </c>
      <c r="K27" s="11">
        <v>185417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15000</v>
      </c>
      <c r="E28" s="11">
        <v>15000</v>
      </c>
      <c r="F28" s="11">
        <v>8000</v>
      </c>
      <c r="G28" s="11">
        <v>8000</v>
      </c>
      <c r="H28" s="11">
        <v>8000</v>
      </c>
      <c r="I28" s="11">
        <v>0</v>
      </c>
      <c r="J28" s="11">
        <f>H28-I28</f>
        <v>8000</v>
      </c>
      <c r="K28" s="11">
        <v>0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D30+D33+D35+D36</f>
        <v>168500</v>
      </c>
      <c r="E29" s="11">
        <f>E30+E33+E35+E36</f>
        <v>168500</v>
      </c>
      <c r="F29" s="11">
        <f>F30+F33+F35+F36</f>
        <v>15000</v>
      </c>
      <c r="G29" s="11">
        <f>G30+G33+G35+G36</f>
        <v>15000</v>
      </c>
      <c r="H29" s="11">
        <f>H30+H33+H35+H36</f>
        <v>15000</v>
      </c>
      <c r="I29" s="11">
        <f>I30+I33+I35+I36</f>
        <v>142</v>
      </c>
      <c r="J29" s="11">
        <f>H29-I29</f>
        <v>14858</v>
      </c>
      <c r="K29" s="11">
        <f>K30+K33+K35+K36</f>
        <v>142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D31+D32</f>
        <v>48000</v>
      </c>
      <c r="E30" s="11">
        <f>E31+E32</f>
        <v>48000</v>
      </c>
      <c r="F30" s="11">
        <f>F31+F32</f>
        <v>11000</v>
      </c>
      <c r="G30" s="11">
        <f>G31+G32</f>
        <v>11000</v>
      </c>
      <c r="H30" s="11">
        <f>H31+H32</f>
        <v>11000</v>
      </c>
      <c r="I30" s="11">
        <f>I31+I32</f>
        <v>142</v>
      </c>
      <c r="J30" s="11">
        <f>H30-I30</f>
        <v>10858</v>
      </c>
      <c r="K30" s="11">
        <f>K31+K32</f>
        <v>142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v>38000</v>
      </c>
      <c r="E31" s="11">
        <v>38000</v>
      </c>
      <c r="F31" s="11">
        <v>1000</v>
      </c>
      <c r="G31" s="11">
        <v>1000</v>
      </c>
      <c r="H31" s="11">
        <v>1000</v>
      </c>
      <c r="I31" s="11">
        <v>142</v>
      </c>
      <c r="J31" s="11">
        <f>H31-I31</f>
        <v>858</v>
      </c>
      <c r="K31" s="11">
        <v>142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10000</v>
      </c>
      <c r="E32" s="11">
        <v>10000</v>
      </c>
      <c r="F32" s="11">
        <v>10000</v>
      </c>
      <c r="G32" s="11">
        <v>10000</v>
      </c>
      <c r="H32" s="11">
        <v>10000</v>
      </c>
      <c r="I32" s="11">
        <v>0</v>
      </c>
      <c r="J32" s="11">
        <f>H32-I32</f>
        <v>10000</v>
      </c>
      <c r="K32" s="11">
        <v>0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</f>
        <v>50500</v>
      </c>
      <c r="E33" s="11">
        <f>E34</f>
        <v>50500</v>
      </c>
      <c r="F33" s="11">
        <f>F34</f>
        <v>0</v>
      </c>
      <c r="G33" s="11">
        <f>G34</f>
        <v>0</v>
      </c>
      <c r="H33" s="11">
        <f>H34</f>
        <v>0</v>
      </c>
      <c r="I33" s="11">
        <f>I34</f>
        <v>0</v>
      </c>
      <c r="J33" s="11">
        <f>H33-I33</f>
        <v>0</v>
      </c>
      <c r="K33" s="11">
        <f>K34</f>
        <v>0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50500</v>
      </c>
      <c r="E34" s="11">
        <v>50500</v>
      </c>
      <c r="F34" s="11">
        <v>0</v>
      </c>
      <c r="G34" s="11">
        <v>0</v>
      </c>
      <c r="H34" s="11">
        <v>0</v>
      </c>
      <c r="I34" s="11">
        <v>0</v>
      </c>
      <c r="J34" s="11">
        <f>H34-I34</f>
        <v>0</v>
      </c>
      <c r="K34" s="11">
        <v>0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20000</v>
      </c>
      <c r="E35" s="11">
        <v>20000</v>
      </c>
      <c r="F35" s="11">
        <v>0</v>
      </c>
      <c r="G35" s="11">
        <v>0</v>
      </c>
      <c r="H35" s="11">
        <v>0</v>
      </c>
      <c r="I35" s="11">
        <v>0</v>
      </c>
      <c r="J35" s="11">
        <f>H35-I35</f>
        <v>0</v>
      </c>
      <c r="K35" s="11">
        <v>0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v>50000</v>
      </c>
      <c r="E36" s="11">
        <v>50000</v>
      </c>
      <c r="F36" s="11">
        <v>4000</v>
      </c>
      <c r="G36" s="11">
        <v>4000</v>
      </c>
      <c r="H36" s="11">
        <v>4000</v>
      </c>
      <c r="I36" s="11">
        <v>0</v>
      </c>
      <c r="J36" s="11">
        <f>H36-I36</f>
        <v>4000</v>
      </c>
      <c r="K36" s="11">
        <v>0</v>
      </c>
    </row>
    <row r="37" spans="1:11" s="6" customFormat="1" ht="33" x14ac:dyDescent="0.25">
      <c r="A37" s="10" t="s">
        <v>98</v>
      </c>
      <c r="B37" s="10" t="s">
        <v>99</v>
      </c>
      <c r="C37" s="10" t="s">
        <v>100</v>
      </c>
      <c r="D37" s="11">
        <f>+D38+D40</f>
        <v>892000</v>
      </c>
      <c r="E37" s="11">
        <f>+E38+E40</f>
        <v>892000</v>
      </c>
      <c r="F37" s="11">
        <f>+F38+F40</f>
        <v>195000</v>
      </c>
      <c r="G37" s="11">
        <f>+G38+G40</f>
        <v>195000</v>
      </c>
      <c r="H37" s="11">
        <f>+H38+H40</f>
        <v>195000</v>
      </c>
      <c r="I37" s="11">
        <f>+I38+I40</f>
        <v>187556</v>
      </c>
      <c r="J37" s="11">
        <f>H37-I37</f>
        <v>7444</v>
      </c>
      <c r="K37" s="11">
        <f>+K38+K40</f>
        <v>196803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</f>
        <v>855000</v>
      </c>
      <c r="E38" s="11">
        <f>E39</f>
        <v>855000</v>
      </c>
      <c r="F38" s="11">
        <f>F39</f>
        <v>188000</v>
      </c>
      <c r="G38" s="11">
        <f>G39</f>
        <v>188000</v>
      </c>
      <c r="H38" s="11">
        <f>H39</f>
        <v>188000</v>
      </c>
      <c r="I38" s="11">
        <f>I39</f>
        <v>183740</v>
      </c>
      <c r="J38" s="11">
        <f>H38-I38</f>
        <v>4260</v>
      </c>
      <c r="K38" s="11">
        <f>K39</f>
        <v>192987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855000</v>
      </c>
      <c r="E39" s="11">
        <v>855000</v>
      </c>
      <c r="F39" s="11">
        <v>188000</v>
      </c>
      <c r="G39" s="11">
        <v>188000</v>
      </c>
      <c r="H39" s="11">
        <v>188000</v>
      </c>
      <c r="I39" s="11">
        <v>183740</v>
      </c>
      <c r="J39" s="11">
        <f>H39-I39</f>
        <v>4260</v>
      </c>
      <c r="K39" s="11">
        <v>192987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</f>
        <v>37000</v>
      </c>
      <c r="E40" s="11">
        <f>E41</f>
        <v>37000</v>
      </c>
      <c r="F40" s="11">
        <f>F41</f>
        <v>7000</v>
      </c>
      <c r="G40" s="11">
        <f>G41</f>
        <v>7000</v>
      </c>
      <c r="H40" s="11">
        <f>H41</f>
        <v>7000</v>
      </c>
      <c r="I40" s="11">
        <f>I41</f>
        <v>3816</v>
      </c>
      <c r="J40" s="11">
        <f>H40-I40</f>
        <v>3184</v>
      </c>
      <c r="K40" s="11">
        <f>K41</f>
        <v>3816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37000</v>
      </c>
      <c r="E41" s="11">
        <v>37000</v>
      </c>
      <c r="F41" s="11">
        <v>7000</v>
      </c>
      <c r="G41" s="11">
        <v>7000</v>
      </c>
      <c r="H41" s="11">
        <v>7000</v>
      </c>
      <c r="I41" s="11">
        <v>3816</v>
      </c>
      <c r="J41" s="11">
        <f>H41-I41</f>
        <v>3184</v>
      </c>
      <c r="K41" s="11">
        <v>3816</v>
      </c>
    </row>
    <row r="42" spans="1:11" s="6" customFormat="1" ht="33" x14ac:dyDescent="0.25">
      <c r="A42" s="10" t="s">
        <v>113</v>
      </c>
      <c r="B42" s="10" t="s">
        <v>114</v>
      </c>
      <c r="C42" s="10" t="s">
        <v>115</v>
      </c>
      <c r="D42" s="11">
        <f>D43+D47</f>
        <v>466000</v>
      </c>
      <c r="E42" s="11">
        <f>E43+E47</f>
        <v>466000</v>
      </c>
      <c r="F42" s="11">
        <f>F43+F47</f>
        <v>252000</v>
      </c>
      <c r="G42" s="11">
        <f>G43+G47</f>
        <v>252000</v>
      </c>
      <c r="H42" s="11">
        <f>H43+H47</f>
        <v>252000</v>
      </c>
      <c r="I42" s="11">
        <f>I43+I47</f>
        <v>21281</v>
      </c>
      <c r="J42" s="11">
        <f>H42-I42</f>
        <v>230719</v>
      </c>
      <c r="K42" s="11">
        <f>K43+K47</f>
        <v>21911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+D44+D46</f>
        <v>449000</v>
      </c>
      <c r="E43" s="11">
        <f>+E44+E46</f>
        <v>449000</v>
      </c>
      <c r="F43" s="11">
        <f>+F44+F46</f>
        <v>245000</v>
      </c>
      <c r="G43" s="11">
        <f>+G44+G46</f>
        <v>245000</v>
      </c>
      <c r="H43" s="11">
        <f>+H44+H46</f>
        <v>245000</v>
      </c>
      <c r="I43" s="11">
        <f>+I44+I46</f>
        <v>21281</v>
      </c>
      <c r="J43" s="11">
        <f>H43-I43</f>
        <v>223719</v>
      </c>
      <c r="K43" s="11">
        <f>+K44+K46</f>
        <v>21911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D45</f>
        <v>202000</v>
      </c>
      <c r="E44" s="11">
        <f>E45</f>
        <v>202000</v>
      </c>
      <c r="F44" s="11">
        <f>F45</f>
        <v>120000</v>
      </c>
      <c r="G44" s="11">
        <f>G45</f>
        <v>120000</v>
      </c>
      <c r="H44" s="11">
        <f>H45</f>
        <v>120000</v>
      </c>
      <c r="I44" s="11">
        <f>I45</f>
        <v>1139</v>
      </c>
      <c r="J44" s="11">
        <f>H44-I44</f>
        <v>118861</v>
      </c>
      <c r="K44" s="11">
        <f>K45</f>
        <v>1769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202000</v>
      </c>
      <c r="E45" s="11">
        <v>202000</v>
      </c>
      <c r="F45" s="11">
        <v>120000</v>
      </c>
      <c r="G45" s="11">
        <v>120000</v>
      </c>
      <c r="H45" s="11">
        <v>120000</v>
      </c>
      <c r="I45" s="11">
        <v>1139</v>
      </c>
      <c r="J45" s="11">
        <f>H45-I45</f>
        <v>118861</v>
      </c>
      <c r="K45" s="11">
        <v>1769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247000</v>
      </c>
      <c r="E46" s="11">
        <v>247000</v>
      </c>
      <c r="F46" s="11">
        <v>125000</v>
      </c>
      <c r="G46" s="11">
        <v>125000</v>
      </c>
      <c r="H46" s="11">
        <v>125000</v>
      </c>
      <c r="I46" s="11">
        <v>20142</v>
      </c>
      <c r="J46" s="11">
        <f>H46-I46</f>
        <v>104858</v>
      </c>
      <c r="K46" s="11">
        <v>20142</v>
      </c>
    </row>
    <row r="47" spans="1:11" s="6" customFormat="1" ht="22.5" x14ac:dyDescent="0.25">
      <c r="A47" s="10" t="s">
        <v>128</v>
      </c>
      <c r="B47" s="10" t="s">
        <v>129</v>
      </c>
      <c r="C47" s="10" t="s">
        <v>130</v>
      </c>
      <c r="D47" s="11">
        <f>+D48+D50</f>
        <v>17000</v>
      </c>
      <c r="E47" s="11">
        <f>+E48+E50</f>
        <v>17000</v>
      </c>
      <c r="F47" s="11">
        <f>+F48+F50</f>
        <v>7000</v>
      </c>
      <c r="G47" s="11">
        <f>+G48+G50</f>
        <v>7000</v>
      </c>
      <c r="H47" s="11">
        <f>+H48+H50</f>
        <v>7000</v>
      </c>
      <c r="I47" s="11">
        <f>+I48+I50</f>
        <v>0</v>
      </c>
      <c r="J47" s="11">
        <f>H47-I47</f>
        <v>7000</v>
      </c>
      <c r="K47" s="11">
        <f>+K48+K50</f>
        <v>0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D49</f>
        <v>12000</v>
      </c>
      <c r="E48" s="11">
        <f>E49</f>
        <v>12000</v>
      </c>
      <c r="F48" s="11">
        <f>F49</f>
        <v>2000</v>
      </c>
      <c r="G48" s="11">
        <f>G49</f>
        <v>2000</v>
      </c>
      <c r="H48" s="11">
        <f>H49</f>
        <v>2000</v>
      </c>
      <c r="I48" s="11">
        <f>I49</f>
        <v>0</v>
      </c>
      <c r="J48" s="11">
        <f>H48-I48</f>
        <v>2000</v>
      </c>
      <c r="K48" s="11">
        <f>K49</f>
        <v>0</v>
      </c>
    </row>
    <row r="49" spans="1:12" s="6" customFormat="1" x14ac:dyDescent="0.25">
      <c r="A49" s="10" t="s">
        <v>134</v>
      </c>
      <c r="B49" s="10" t="s">
        <v>135</v>
      </c>
      <c r="C49" s="10" t="s">
        <v>136</v>
      </c>
      <c r="D49" s="11">
        <v>12000</v>
      </c>
      <c r="E49" s="11">
        <v>12000</v>
      </c>
      <c r="F49" s="11">
        <v>2000</v>
      </c>
      <c r="G49" s="11">
        <v>2000</v>
      </c>
      <c r="H49" s="11">
        <v>2000</v>
      </c>
      <c r="I49" s="11">
        <v>0</v>
      </c>
      <c r="J49" s="11">
        <f>H49-I49</f>
        <v>2000</v>
      </c>
      <c r="K49" s="11">
        <v>0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v>5000</v>
      </c>
      <c r="E50" s="11">
        <v>5000</v>
      </c>
      <c r="F50" s="11">
        <v>5000</v>
      </c>
      <c r="G50" s="11">
        <v>5000</v>
      </c>
      <c r="H50" s="11">
        <v>5000</v>
      </c>
      <c r="I50" s="11">
        <v>0</v>
      </c>
      <c r="J50" s="11">
        <f>H50-I50</f>
        <v>5000</v>
      </c>
      <c r="K50" s="11">
        <v>0</v>
      </c>
    </row>
    <row r="51" spans="1:12" s="6" customFormat="1" ht="22.5" x14ac:dyDescent="0.25">
      <c r="A51" s="10" t="s">
        <v>140</v>
      </c>
      <c r="B51" s="10" t="s">
        <v>141</v>
      </c>
      <c r="C51" s="10" t="s">
        <v>142</v>
      </c>
      <c r="D51" s="11">
        <f>+D52</f>
        <v>225700</v>
      </c>
      <c r="E51" s="11">
        <f>+E52</f>
        <v>225700</v>
      </c>
      <c r="F51" s="11">
        <f>+F52</f>
        <v>75000</v>
      </c>
      <c r="G51" s="11">
        <f>+G52</f>
        <v>75000</v>
      </c>
      <c r="H51" s="11">
        <f>+H52</f>
        <v>75000</v>
      </c>
      <c r="I51" s="11">
        <f>+I52</f>
        <v>0</v>
      </c>
      <c r="J51" s="11">
        <f>H51-I51</f>
        <v>75000</v>
      </c>
      <c r="K51" s="11">
        <f>+K52</f>
        <v>0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f>D53</f>
        <v>225700</v>
      </c>
      <c r="E52" s="11">
        <f>E53</f>
        <v>225700</v>
      </c>
      <c r="F52" s="11">
        <f>F53</f>
        <v>75000</v>
      </c>
      <c r="G52" s="11">
        <f>G53</f>
        <v>75000</v>
      </c>
      <c r="H52" s="11">
        <f>H53</f>
        <v>75000</v>
      </c>
      <c r="I52" s="11">
        <f>I53</f>
        <v>0</v>
      </c>
      <c r="J52" s="11">
        <f>H52-I52</f>
        <v>75000</v>
      </c>
      <c r="K52" s="11">
        <f>K53</f>
        <v>0</v>
      </c>
    </row>
    <row r="53" spans="1:12" s="6" customFormat="1" ht="22.5" x14ac:dyDescent="0.25">
      <c r="A53" s="10" t="s">
        <v>146</v>
      </c>
      <c r="B53" s="10" t="s">
        <v>147</v>
      </c>
      <c r="C53" s="10" t="s">
        <v>148</v>
      </c>
      <c r="D53" s="11">
        <f>D54</f>
        <v>225700</v>
      </c>
      <c r="E53" s="11">
        <f>E54</f>
        <v>225700</v>
      </c>
      <c r="F53" s="11">
        <f>F54</f>
        <v>75000</v>
      </c>
      <c r="G53" s="11">
        <f>G54</f>
        <v>75000</v>
      </c>
      <c r="H53" s="11">
        <f>H54</f>
        <v>75000</v>
      </c>
      <c r="I53" s="11">
        <f>I54</f>
        <v>0</v>
      </c>
      <c r="J53" s="11">
        <f>H53-I53</f>
        <v>75000</v>
      </c>
      <c r="K53" s="11">
        <f>K54</f>
        <v>0</v>
      </c>
    </row>
    <row r="54" spans="1:12" s="6" customFormat="1" x14ac:dyDescent="0.25">
      <c r="A54" s="10" t="s">
        <v>149</v>
      </c>
      <c r="B54" s="10" t="s">
        <v>150</v>
      </c>
      <c r="C54" s="10" t="s">
        <v>151</v>
      </c>
      <c r="D54" s="11">
        <v>225700</v>
      </c>
      <c r="E54" s="11">
        <v>225700</v>
      </c>
      <c r="F54" s="11">
        <v>75000</v>
      </c>
      <c r="G54" s="11">
        <v>75000</v>
      </c>
      <c r="H54" s="11">
        <v>75000</v>
      </c>
      <c r="I54" s="11">
        <v>0</v>
      </c>
      <c r="J54" s="11">
        <f>H54-I54</f>
        <v>75000</v>
      </c>
      <c r="K54" s="11">
        <v>0</v>
      </c>
    </row>
    <row r="55" spans="1:12" s="6" customFormat="1" x14ac:dyDescent="0.25">
      <c r="A55" s="10" t="s">
        <v>152</v>
      </c>
      <c r="B55" s="10" t="s">
        <v>153</v>
      </c>
      <c r="C55" s="10" t="s">
        <v>154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341186</v>
      </c>
      <c r="J55" s="11">
        <f>H55-I55</f>
        <v>-341186</v>
      </c>
      <c r="K55" s="11">
        <v>0</v>
      </c>
    </row>
    <row r="56" spans="1:12" s="6" customFormat="1" x14ac:dyDescent="0.25">
      <c r="A56" s="10" t="s">
        <v>155</v>
      </c>
      <c r="B56" s="10" t="s">
        <v>156</v>
      </c>
      <c r="C56" s="10" t="s">
        <v>157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341186</v>
      </c>
      <c r="J56" s="11">
        <f>H56-I56</f>
        <v>-341186</v>
      </c>
      <c r="K56" s="11">
        <v>0</v>
      </c>
    </row>
    <row r="57" spans="1:12" s="6" customFormat="1" x14ac:dyDescent="0.25">
      <c r="A57" s="10" t="s">
        <v>158</v>
      </c>
      <c r="B57" s="10" t="s">
        <v>159</v>
      </c>
      <c r="C57" s="10" t="s">
        <v>160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341186</v>
      </c>
      <c r="J57" s="11">
        <f>H57-I57</f>
        <v>-341186</v>
      </c>
      <c r="K57" s="11">
        <v>0</v>
      </c>
    </row>
    <row r="58" spans="1:12" s="6" customFormat="1" x14ac:dyDescent="0.25">
      <c r="A58" s="8"/>
      <c r="B58" s="8"/>
      <c r="C58" s="8"/>
      <c r="D58" s="9"/>
      <c r="E58" s="9"/>
      <c r="F58" s="9"/>
      <c r="G58" s="9"/>
      <c r="H58" s="9"/>
      <c r="I58" s="9"/>
      <c r="J58" s="9"/>
      <c r="K58" s="9"/>
    </row>
    <row r="59" spans="1:12" x14ac:dyDescent="0.25">
      <c r="A59" s="13" t="s">
        <v>161</v>
      </c>
      <c r="B59" s="13"/>
      <c r="C59" s="13"/>
      <c r="D59" s="13"/>
      <c r="E59" s="13" t="s">
        <v>163</v>
      </c>
      <c r="F59" s="13"/>
      <c r="G59" s="13"/>
      <c r="H59" s="13"/>
      <c r="I59" s="13" t="s">
        <v>164</v>
      </c>
      <c r="J59" s="13"/>
      <c r="K59" s="13"/>
      <c r="L59" s="13"/>
    </row>
    <row r="60" spans="1:12" x14ac:dyDescent="0.25">
      <c r="A60" s="3" t="s">
        <v>162</v>
      </c>
      <c r="B60" s="3"/>
      <c r="C60" s="3"/>
      <c r="D60" s="3"/>
      <c r="E60" s="3" t="s">
        <v>163</v>
      </c>
      <c r="F60" s="3"/>
      <c r="G60" s="3"/>
      <c r="H60" s="3"/>
      <c r="I60" s="3" t="s">
        <v>165</v>
      </c>
      <c r="J60" s="3"/>
      <c r="K60" s="3"/>
      <c r="L60" s="3"/>
    </row>
    <row r="117" spans="1:20" x14ac:dyDescent="0.25">
      <c r="A117" s="12"/>
      <c r="B117" s="12"/>
      <c r="C117" s="12"/>
      <c r="D117" s="12"/>
      <c r="I117" s="12"/>
      <c r="J117" s="12"/>
      <c r="K117" s="12"/>
      <c r="L117" s="12"/>
      <c r="Q117" s="12"/>
      <c r="R117" s="12"/>
      <c r="S117" s="12"/>
      <c r="T117" s="12"/>
    </row>
  </sheetData>
  <mergeCells count="22">
    <mergeCell ref="H8:H9"/>
    <mergeCell ref="I8:I9"/>
    <mergeCell ref="J8:J9"/>
    <mergeCell ref="K8:K9"/>
    <mergeCell ref="A59:D59"/>
    <mergeCell ref="A60:D60"/>
    <mergeCell ref="E59:H59"/>
    <mergeCell ref="E60:H60"/>
    <mergeCell ref="I59:L59"/>
    <mergeCell ref="I60:L60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2017-05-15T06:39:07Z</dcterms:created>
  <dcterms:modified xsi:type="dcterms:W3CDTF">2017-05-15T06:39:09Z</dcterms:modified>
</cp:coreProperties>
</file>