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E34" i="1"/>
  <c r="G34" i="1"/>
  <c r="F34" i="1" s="1"/>
  <c r="K34" i="1" s="1"/>
  <c r="H34" i="1"/>
  <c r="H33" i="1" s="1"/>
  <c r="I34" i="1"/>
  <c r="I33" i="1" s="1"/>
  <c r="J34" i="1"/>
  <c r="J33" i="1" s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2" i="1"/>
  <c r="E52" i="1"/>
  <c r="G52" i="1"/>
  <c r="F52" i="1" s="1"/>
  <c r="K52" i="1" s="1"/>
  <c r="H52" i="1"/>
  <c r="I52" i="1"/>
  <c r="J52" i="1"/>
  <c r="F53" i="1"/>
  <c r="K53" i="1"/>
  <c r="D55" i="1"/>
  <c r="D54" i="1" s="1"/>
  <c r="E55" i="1"/>
  <c r="E54" i="1" s="1"/>
  <c r="G55" i="1"/>
  <c r="F55" i="1" s="1"/>
  <c r="K55" i="1" s="1"/>
  <c r="H55" i="1"/>
  <c r="H54" i="1" s="1"/>
  <c r="I55" i="1"/>
  <c r="I54" i="1" s="1"/>
  <c r="J55" i="1"/>
  <c r="J54" i="1" s="1"/>
  <c r="F56" i="1"/>
  <c r="K56" i="1"/>
  <c r="F57" i="1"/>
  <c r="K57" i="1"/>
  <c r="F58" i="1"/>
  <c r="K58" i="1"/>
  <c r="D61" i="1"/>
  <c r="D60" i="1" s="1"/>
  <c r="D59" i="1" s="1"/>
  <c r="E61" i="1"/>
  <c r="E60" i="1" s="1"/>
  <c r="E59" i="1" s="1"/>
  <c r="G61" i="1"/>
  <c r="F61" i="1" s="1"/>
  <c r="K61" i="1" s="1"/>
  <c r="H61" i="1"/>
  <c r="H60" i="1" s="1"/>
  <c r="H59" i="1" s="1"/>
  <c r="I61" i="1"/>
  <c r="I60" i="1" s="1"/>
  <c r="I59" i="1" s="1"/>
  <c r="J61" i="1"/>
  <c r="J60" i="1" s="1"/>
  <c r="J59" i="1" s="1"/>
  <c r="F62" i="1"/>
  <c r="K62" i="1"/>
  <c r="F63" i="1"/>
  <c r="K63" i="1"/>
  <c r="D64" i="1"/>
  <c r="E64" i="1"/>
  <c r="G64" i="1"/>
  <c r="F64" i="1" s="1"/>
  <c r="K64" i="1" s="1"/>
  <c r="H64" i="1"/>
  <c r="I64" i="1"/>
  <c r="J64" i="1"/>
  <c r="F65" i="1"/>
  <c r="K65" i="1"/>
  <c r="H51" i="1" l="1"/>
  <c r="H46" i="1"/>
  <c r="J15" i="1"/>
  <c r="J51" i="1"/>
  <c r="J46" i="1" s="1"/>
  <c r="E33" i="1"/>
  <c r="E15" i="1" s="1"/>
  <c r="E14" i="1" s="1"/>
  <c r="H15" i="1"/>
  <c r="H14" i="1" s="1"/>
  <c r="D51" i="1"/>
  <c r="D33" i="1"/>
  <c r="D15" i="1" s="1"/>
  <c r="D14" i="1" s="1"/>
  <c r="I51" i="1"/>
  <c r="I46" i="1" s="1"/>
  <c r="I15" i="1"/>
  <c r="E51" i="1"/>
  <c r="E46" i="1" s="1"/>
  <c r="D46" i="1"/>
  <c r="G54" i="1"/>
  <c r="F54" i="1" s="1"/>
  <c r="K54" i="1" s="1"/>
  <c r="G60" i="1"/>
  <c r="G51" i="1"/>
  <c r="F51" i="1" s="1"/>
  <c r="G17" i="1"/>
  <c r="G48" i="1"/>
  <c r="G38" i="1"/>
  <c r="F38" i="1" s="1"/>
  <c r="K38" i="1" s="1"/>
  <c r="G43" i="1"/>
  <c r="F43" i="1" s="1"/>
  <c r="K43" i="1" s="1"/>
  <c r="G24" i="1"/>
  <c r="D12" i="1" l="1"/>
  <c r="D13" i="1"/>
  <c r="E12" i="1"/>
  <c r="E13" i="1"/>
  <c r="F48" i="1"/>
  <c r="K48" i="1" s="1"/>
  <c r="G47" i="1"/>
  <c r="G33" i="1"/>
  <c r="F33" i="1" s="1"/>
  <c r="K33" i="1" s="1"/>
  <c r="J14" i="1"/>
  <c r="I14" i="1"/>
  <c r="F60" i="1"/>
  <c r="K60" i="1" s="1"/>
  <c r="G59" i="1"/>
  <c r="F59" i="1" s="1"/>
  <c r="K59" i="1" s="1"/>
  <c r="F17" i="1"/>
  <c r="K17" i="1" s="1"/>
  <c r="G16" i="1"/>
  <c r="K51" i="1"/>
  <c r="F24" i="1"/>
  <c r="K24" i="1" s="1"/>
  <c r="G23" i="1"/>
  <c r="F23" i="1" s="1"/>
  <c r="K23" i="1" s="1"/>
  <c r="H12" i="1"/>
  <c r="H13" i="1"/>
  <c r="F16" i="1" l="1"/>
  <c r="K16" i="1" s="1"/>
  <c r="G15" i="1"/>
  <c r="J12" i="1"/>
  <c r="J13" i="1"/>
  <c r="F47" i="1"/>
  <c r="K47" i="1" s="1"/>
  <c r="G46" i="1"/>
  <c r="F46" i="1" s="1"/>
  <c r="K46" i="1" s="1"/>
  <c r="I13" i="1"/>
  <c r="I12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<sst xmlns="http://schemas.openxmlformats.org/spreadsheetml/2006/main" count="190" uniqueCount="189">
  <si>
    <t>JUDETUL  VASLUI</t>
  </si>
  <si>
    <t>COMUNA ROSIESTI</t>
  </si>
  <si>
    <t>CIF 5117550</t>
  </si>
  <si>
    <t xml:space="preserve"> Anexa 12</t>
  </si>
  <si>
    <t>Cont de executie - Venituri - Bugetul local</t>
  </si>
  <si>
    <t>Trimestrul: 3,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</si>
  <si>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</si>
  <si>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</si>
  <si>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</si>
  <si>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</si>
  <si>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</si>
  <si>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</si>
  <si>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</si>
  <si>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</si>
  <si>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</si>
  <si>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</si>
  <si>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</si>
  <si>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</si>
  <si>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</si>
  <si>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</si>
  <si>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</si>
  <si>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</si>
  <si>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</si>
  <si>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</si>
  <si>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</si>
  <si>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</si>
  <si>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</si>
  <si>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</si>
  <si>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</si>
  <si>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</si>
  <si>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</si>
  <si>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</si>
  <si>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</si>
  <si>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</si>
  <si>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</si>
  <si>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</si>
  <si>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</si>
  <si>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</si>
  <si>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</si>
  <si>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</si>
  <si>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</si>
  <si>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</si>
  <si>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</si>
  <si>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</si>
  <si>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</si>
  <si>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</si>
  <si>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</si>
  <si>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</si>
  <si>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</si>
  <si>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</si>
  <si>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</si>
  <si>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</si>
  <si>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</si>
  <si>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</si>
  <si>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</si>
  <si>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</si>
  <si>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</si>
  <si>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</si>
  <si>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</si>
  <si>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</si>
  <si>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</si>
  <si>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</si>
  <si>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</si>
  <si>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</si>
  <si>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</si>
  <si>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</si>
  <si>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</si>
  <si>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</si>
  <si>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</si>
  <si>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</si>
  <si>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</si>
  <si>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</si>
  <si>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</si>
  <si>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</si>
  <si>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</si>
  <si>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</si>
  <si>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</si>
  <si>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</si>
  <si>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</si>
  <si>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</si>
  <si>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</si>
  <si>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</si>
  <si>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</si>
  <si>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</si>
  <si>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</si>
  <si>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</si>
  <si>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</si>
  <si>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</si>
  <si>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</si>
  <si>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</si>
  <si>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</si>
  <si>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</si>
  <si>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</si>
  <si>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</si>
  <si>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</si>
  <si>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</si>
  <si>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</si>
  <si>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</si>
  <si>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</si>
  <si>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</si>
  <si>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</si>
  <si>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</si>
  <si>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</si>
  <si>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</si>
  <si>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</si>
  <si>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</si>
  <si>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</si>
  <si>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</si>
  <si>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</si>
  <si>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</si>
  <si>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</si>
  <si>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</si>
  <si>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</si>
  <si>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</si>
  <si>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</si>
  <si>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</si>
  <si>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</si>
  <si>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</si>
  <si>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</si>
  <si>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</si>
  <si>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</si>
  <si>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</si>
  <si>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</si>
  <si>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</si>
  <si>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</si>
  <si>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</si>
  <si>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</si>
  <si>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</si>
  <si>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</si>
  <si>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</si>
  <si>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</si>
  <si>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</si>
  <si>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</si>
  <si>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</si>
  <si>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</si>
  <si>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</si>
  <si>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</si>
  <si>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</si>
  <si>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</si>
  <si>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</si>
  <si>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</si>
  <si>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</si>
  <si>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</si>
  <si>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</si>
  <si>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</si>
  <si>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</si>
  <si>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</si>
  <si>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</si>
  <si>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</si>
  <si>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</si>
  <si>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</si>
  <si>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</si>
  <si>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</si>
  <si>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</si>
  <si>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</si>
  <si>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</si>
  <si>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</si>
  <si>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</si>
  <si>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</si>
  <si>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</si>
  <si>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</si>
  <si>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</si>
  <si>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</si>
  <si>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127</t>
  </si>
  <si>
    <t>IV.  SUBVENTII (cod 00.18)</t>
  </si>
  <si>
    <t>00.17</t>
  </si>
  <si>
    <t>128</t>
  </si>
  <si>
    <t>SUBVENTII DE LA ALTE NIVELE ALE ADMINISTRATIEI PUBLICE (cod 42.02+43.02)</t>
  </si>
  <si>
    <t>00.18</t>
  </si>
  <si>
    <t>129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</si>
  <si>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</si>
  <si>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</si>
  <si>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133</t>
  </si>
  <si>
    <t>Planuri si  regulamente de urbanism</t>
  </si>
  <si>
    <t>42.02.05</t>
  </si>
  <si>
    <t>161</t>
  </si>
  <si>
    <t>Subventii pentru acordarea ajutorului pentru incalzirea locuintei cu lemne, carbuni, combustibili petrolieri</t>
  </si>
  <si>
    <t>42.02.34</t>
  </si>
  <si>
    <t>189</t>
  </si>
  <si>
    <t>Subventii de la alte administratii (cod. 43.02.01+43.02.04+43.02.07+43.02.08+43.02.20+43.02.21)</t>
  </si>
  <si>
    <t>43.02</t>
  </si>
  <si>
    <t>200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</si>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</sst>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D14+D59</f>
        <v>4409606</v>
      </c>
      <c r="E12" s="11">
        <f>E14+E59</f>
        <v>3463606</v>
      </c>
      <c r="F12" s="11">
        <f>G12+H12</f>
        <v>4892433</v>
      </c>
      <c r="G12" s="11">
        <f>G14+G59</f>
        <v>1304402</v>
      </c>
      <c r="H12" s="11">
        <f>H14+H59</f>
        <v>3588031</v>
      </c>
      <c r="I12" s="11">
        <f>I14+I59</f>
        <v>3339012</v>
      </c>
      <c r="J12" s="11">
        <f>J14+J59</f>
        <v>14205</v>
      </c>
      <c r="K12" s="11">
        <f>F12-I12-J12</f>
        <v>1539216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D14-D34</f>
        <v>1320000</v>
      </c>
      <c r="E13" s="11">
        <f>E14-E34</f>
        <v>1098000</v>
      </c>
      <c r="F13" s="11">
        <f>G13+H13</f>
        <v>2646287</v>
      </c>
      <c r="G13" s="11">
        <f>G14-G34</f>
        <v>1304402</v>
      </c>
      <c r="H13" s="11">
        <f>H14-H34</f>
        <v>1341885</v>
      </c>
      <c r="I13" s="11">
        <f>I14-I34</f>
        <v>1092866</v>
      </c>
      <c r="J13" s="11">
        <f>J14-J34</f>
        <v>14205</v>
      </c>
      <c r="K13" s="11">
        <f>F13-I13-J13</f>
        <v>1539216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D15+D46</f>
        <v>4391000</v>
      </c>
      <c r="E14" s="11">
        <f>E15+E46</f>
        <v>3445000</v>
      </c>
      <c r="F14" s="11">
        <f>G14+H14</f>
        <v>4881287</v>
      </c>
      <c r="G14" s="11">
        <f>G15+G46</f>
        <v>1304402</v>
      </c>
      <c r="H14" s="11">
        <f>H15+H46</f>
        <v>3576885</v>
      </c>
      <c r="I14" s="11">
        <f>I15+I46</f>
        <v>3327866</v>
      </c>
      <c r="J14" s="11">
        <f>J15+J46</f>
        <v>14205</v>
      </c>
      <c r="K14" s="11">
        <f>F14-I14-J14</f>
        <v>1539216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D16+D23+D33+D43</f>
        <v>4306000</v>
      </c>
      <c r="E15" s="11">
        <f>E16+E23+E33+E43</f>
        <v>3376000</v>
      </c>
      <c r="F15" s="11">
        <f>G15+H15</f>
        <v>4311054</v>
      </c>
      <c r="G15" s="11">
        <f>G16+G23+G33+G43</f>
        <v>841448</v>
      </c>
      <c r="H15" s="11">
        <f>H16+H23+H33+H43</f>
        <v>3469606</v>
      </c>
      <c r="I15" s="11">
        <f>I16+I23+I33+I43</f>
        <v>3263457</v>
      </c>
      <c r="J15" s="11">
        <f>J16+J23+J33+J43</f>
        <v>14205</v>
      </c>
      <c r="K15" s="11">
        <f>F15-I15-J15</f>
        <v>1033392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671000</v>
      </c>
      <c r="E16" s="11">
        <f>+E17</f>
        <v>540000</v>
      </c>
      <c r="F16" s="11">
        <f>G16+H16</f>
        <v>594837</v>
      </c>
      <c r="G16" s="11">
        <f>+G17</f>
        <v>0</v>
      </c>
      <c r="H16" s="11">
        <f>+H17</f>
        <v>594837</v>
      </c>
      <c r="I16" s="11">
        <f>+I17</f>
        <v>594837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671000</v>
      </c>
      <c r="E17" s="11">
        <f>E18+E20</f>
        <v>540000</v>
      </c>
      <c r="F17" s="11">
        <f>G17+H17</f>
        <v>594837</v>
      </c>
      <c r="G17" s="11">
        <f>G18+G20</f>
        <v>0</v>
      </c>
      <c r="H17" s="11">
        <f>H18+H20</f>
        <v>594837</v>
      </c>
      <c r="I17" s="11">
        <f>I18+I20</f>
        <v>594837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5000</v>
      </c>
      <c r="E18" s="11">
        <f>+E19</f>
        <v>4000</v>
      </c>
      <c r="F18" s="11">
        <f>G18+H18</f>
        <v>3081</v>
      </c>
      <c r="G18" s="11">
        <f>+G19</f>
        <v>0</v>
      </c>
      <c r="H18" s="11">
        <f>+H19</f>
        <v>3081</v>
      </c>
      <c r="I18" s="11">
        <f>+I19</f>
        <v>3081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5000</v>
      </c>
      <c r="E19" s="11">
        <v>4000</v>
      </c>
      <c r="F19" s="11">
        <f>G19+H19</f>
        <v>3081</v>
      </c>
      <c r="G19" s="11">
        <v>0</v>
      </c>
      <c r="H19" s="11">
        <v>3081</v>
      </c>
      <c r="I19" s="11">
        <v>3081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666000</v>
      </c>
      <c r="E20" s="11">
        <f>E21+E22</f>
        <v>536000</v>
      </c>
      <c r="F20" s="11">
        <f>G20+H20</f>
        <v>591756</v>
      </c>
      <c r="G20" s="11">
        <f>G21+G22</f>
        <v>0</v>
      </c>
      <c r="H20" s="11">
        <f>H21+H22</f>
        <v>591756</v>
      </c>
      <c r="I20" s="11">
        <f>I21+I22</f>
        <v>591756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351000</v>
      </c>
      <c r="E21" s="11">
        <v>296000</v>
      </c>
      <c r="F21" s="11">
        <f>G21+H21</f>
        <v>339491</v>
      </c>
      <c r="G21" s="11">
        <v>0</v>
      </c>
      <c r="H21" s="11">
        <v>339491</v>
      </c>
      <c r="I21" s="11">
        <v>339491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315000</v>
      </c>
      <c r="E22" s="11">
        <v>240000</v>
      </c>
      <c r="F22" s="11">
        <f>G22+H22</f>
        <v>252265</v>
      </c>
      <c r="G22" s="11">
        <v>0</v>
      </c>
      <c r="H22" s="11">
        <v>252265</v>
      </c>
      <c r="I22" s="11">
        <v>252265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490000</v>
      </c>
      <c r="E23" s="11">
        <f>E24</f>
        <v>430000</v>
      </c>
      <c r="F23" s="11">
        <f>G23+H23</f>
        <v>1347408</v>
      </c>
      <c r="G23" s="11">
        <f>G24</f>
        <v>773851</v>
      </c>
      <c r="H23" s="11">
        <f>H24</f>
        <v>573557</v>
      </c>
      <c r="I23" s="11">
        <f>I24</f>
        <v>388602</v>
      </c>
      <c r="J23" s="11">
        <f>J24</f>
        <v>13141</v>
      </c>
      <c r="K23" s="11">
        <f>F23-I23-J23</f>
        <v>945665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490000</v>
      </c>
      <c r="E24" s="11">
        <f>E25+E28+E32</f>
        <v>430000</v>
      </c>
      <c r="F24" s="11">
        <f>G24+H24</f>
        <v>1347408</v>
      </c>
      <c r="G24" s="11">
        <f>G25+G28+G32</f>
        <v>773851</v>
      </c>
      <c r="H24" s="11">
        <f>H25+H28+H32</f>
        <v>573557</v>
      </c>
      <c r="I24" s="11">
        <f>I25+I28+I32</f>
        <v>388602</v>
      </c>
      <c r="J24" s="11">
        <f>J25+J28+J32</f>
        <v>13141</v>
      </c>
      <c r="K24" s="11">
        <f>F24-I24-J24</f>
        <v>945665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168000</v>
      </c>
      <c r="E25" s="11">
        <f>E26+E27</f>
        <v>154000</v>
      </c>
      <c r="F25" s="11">
        <f>G25+H25</f>
        <v>224497</v>
      </c>
      <c r="G25" s="11">
        <f>G26+G27</f>
        <v>49923</v>
      </c>
      <c r="H25" s="11">
        <f>H26+H27</f>
        <v>174574</v>
      </c>
      <c r="I25" s="11">
        <f>I26+I27</f>
        <v>113578</v>
      </c>
      <c r="J25" s="11">
        <f>J26+J27</f>
        <v>727</v>
      </c>
      <c r="K25" s="11">
        <f>F25-I25-J25</f>
        <v>110192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18000</v>
      </c>
      <c r="E26" s="11">
        <v>14000</v>
      </c>
      <c r="F26" s="11">
        <f>G26+H26</f>
        <v>60549</v>
      </c>
      <c r="G26" s="11">
        <v>39094</v>
      </c>
      <c r="H26" s="11">
        <v>21455</v>
      </c>
      <c r="I26" s="11">
        <v>14786</v>
      </c>
      <c r="J26" s="11">
        <v>727</v>
      </c>
      <c r="K26" s="11">
        <f>F26-I26-J26</f>
        <v>45036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150000</v>
      </c>
      <c r="E27" s="11">
        <v>140000</v>
      </c>
      <c r="F27" s="11">
        <f>G27+H27</f>
        <v>163948</v>
      </c>
      <c r="G27" s="11">
        <v>10829</v>
      </c>
      <c r="H27" s="11">
        <v>153119</v>
      </c>
      <c r="I27" s="11">
        <v>98792</v>
      </c>
      <c r="J27" s="11">
        <v>0</v>
      </c>
      <c r="K27" s="11">
        <f>F27-I27-J27</f>
        <v>65156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322000</v>
      </c>
      <c r="E28" s="11">
        <f>E29+E30+E31</f>
        <v>276000</v>
      </c>
      <c r="F28" s="11">
        <f>G28+H28</f>
        <v>1095124</v>
      </c>
      <c r="G28" s="11">
        <f>G29+G30+G31</f>
        <v>723928</v>
      </c>
      <c r="H28" s="11">
        <f>H29+H30+H31</f>
        <v>371196</v>
      </c>
      <c r="I28" s="11">
        <f>I29+I30+I31</f>
        <v>247237</v>
      </c>
      <c r="J28" s="11">
        <f>J29+J30+J31</f>
        <v>12414</v>
      </c>
      <c r="K28" s="11">
        <f>F28-I28-J28</f>
        <v>835473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70000</v>
      </c>
      <c r="E29" s="11">
        <v>67000</v>
      </c>
      <c r="F29" s="11">
        <f>G29+H29</f>
        <v>211875</v>
      </c>
      <c r="G29" s="11">
        <v>116028</v>
      </c>
      <c r="H29" s="11">
        <v>95847</v>
      </c>
      <c r="I29" s="11">
        <v>59556</v>
      </c>
      <c r="J29" s="11">
        <v>3865</v>
      </c>
      <c r="K29" s="11">
        <f>F29-I29-J29</f>
        <v>148454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12000</v>
      </c>
      <c r="E30" s="11">
        <v>9000</v>
      </c>
      <c r="F30" s="11">
        <f>G30+H30</f>
        <v>16687</v>
      </c>
      <c r="G30" s="11">
        <v>1577</v>
      </c>
      <c r="H30" s="11">
        <v>15110</v>
      </c>
      <c r="I30" s="11">
        <v>9342</v>
      </c>
      <c r="J30" s="11">
        <v>0</v>
      </c>
      <c r="K30" s="11">
        <f>F30-I30-J30</f>
        <v>7345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240000</v>
      </c>
      <c r="E31" s="11">
        <v>200000</v>
      </c>
      <c r="F31" s="11">
        <f>G31+H31</f>
        <v>866562</v>
      </c>
      <c r="G31" s="11">
        <v>606323</v>
      </c>
      <c r="H31" s="11">
        <v>260239</v>
      </c>
      <c r="I31" s="11">
        <v>178339</v>
      </c>
      <c r="J31" s="11">
        <v>8549</v>
      </c>
      <c r="K31" s="11">
        <f>F31-I31-J31</f>
        <v>679674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27787</v>
      </c>
      <c r="G32" s="11">
        <v>0</v>
      </c>
      <c r="H32" s="11">
        <v>27787</v>
      </c>
      <c r="I32" s="11">
        <v>27787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3125000</v>
      </c>
      <c r="E33" s="11">
        <f>E34+E38</f>
        <v>2391000</v>
      </c>
      <c r="F33" s="11">
        <f>G33+H33</f>
        <v>2360745</v>
      </c>
      <c r="G33" s="11">
        <f>G34+G38</f>
        <v>64134</v>
      </c>
      <c r="H33" s="11">
        <f>H34+H38</f>
        <v>2296611</v>
      </c>
      <c r="I33" s="11">
        <f>I34+I38</f>
        <v>2274133</v>
      </c>
      <c r="J33" s="11">
        <f>J34+J38</f>
        <v>1062</v>
      </c>
      <c r="K33" s="11">
        <f>F33-I33-J33</f>
        <v>85550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3071000</v>
      </c>
      <c r="E34" s="11">
        <f>+E35+E36+E37</f>
        <v>2347000</v>
      </c>
      <c r="F34" s="11">
        <f>G34+H34</f>
        <v>2235000</v>
      </c>
      <c r="G34" s="11">
        <f>+G35+G36+G37</f>
        <v>0</v>
      </c>
      <c r="H34" s="11">
        <f>+H35+H36+H37</f>
        <v>2235000</v>
      </c>
      <c r="I34" s="11">
        <f>+I35+I36+I37</f>
        <v>2235000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2290000</v>
      </c>
      <c r="E35" s="11">
        <v>1750000</v>
      </c>
      <c r="F35" s="11">
        <f>G35+H35</f>
        <v>1665000</v>
      </c>
      <c r="G35" s="11">
        <v>0</v>
      </c>
      <c r="H35" s="11">
        <v>1665000</v>
      </c>
      <c r="I35" s="11">
        <v>1665000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50000</v>
      </c>
      <c r="E36" s="11">
        <v>42000</v>
      </c>
      <c r="F36" s="11">
        <f>G36+H36</f>
        <v>42000</v>
      </c>
      <c r="G36" s="11">
        <v>0</v>
      </c>
      <c r="H36" s="11">
        <v>42000</v>
      </c>
      <c r="I36" s="11">
        <v>42000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731000</v>
      </c>
      <c r="E37" s="11">
        <v>555000</v>
      </c>
      <c r="F37" s="11">
        <f>G37+H37</f>
        <v>528000</v>
      </c>
      <c r="G37" s="11">
        <v>0</v>
      </c>
      <c r="H37" s="11">
        <v>528000</v>
      </c>
      <c r="I37" s="11">
        <v>528000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54000</v>
      </c>
      <c r="E38" s="11">
        <f>E39+E42</f>
        <v>44000</v>
      </c>
      <c r="F38" s="11">
        <f>G38+H38</f>
        <v>125745</v>
      </c>
      <c r="G38" s="11">
        <f>G39+G42</f>
        <v>64134</v>
      </c>
      <c r="H38" s="11">
        <f>H39+H42</f>
        <v>61611</v>
      </c>
      <c r="I38" s="11">
        <f>I39+I42</f>
        <v>39133</v>
      </c>
      <c r="J38" s="11">
        <f>J39+J42</f>
        <v>1062</v>
      </c>
      <c r="K38" s="11">
        <f>F38-I38-J38</f>
        <v>85550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53000</v>
      </c>
      <c r="E39" s="11">
        <f>E40+E41</f>
        <v>43000</v>
      </c>
      <c r="F39" s="11">
        <f>G39+H39</f>
        <v>125535</v>
      </c>
      <c r="G39" s="11">
        <f>G40+G41</f>
        <v>64134</v>
      </c>
      <c r="H39" s="11">
        <f>H40+H41</f>
        <v>61401</v>
      </c>
      <c r="I39" s="11">
        <f>I40+I41</f>
        <v>38923</v>
      </c>
      <c r="J39" s="11">
        <f>J40+J41</f>
        <v>1062</v>
      </c>
      <c r="K39" s="11">
        <f>F39-I39-J39</f>
        <v>85550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26000</v>
      </c>
      <c r="E40" s="11">
        <v>21000</v>
      </c>
      <c r="F40" s="11">
        <f>G40+H40</f>
        <v>96701</v>
      </c>
      <c r="G40" s="11">
        <v>62427</v>
      </c>
      <c r="H40" s="11">
        <v>34274</v>
      </c>
      <c r="I40" s="11">
        <v>15677</v>
      </c>
      <c r="J40" s="11">
        <v>909</v>
      </c>
      <c r="K40" s="11">
        <f>F40-I40-J40</f>
        <v>80115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27000</v>
      </c>
      <c r="E41" s="11">
        <v>22000</v>
      </c>
      <c r="F41" s="11">
        <f>G41+H41</f>
        <v>28834</v>
      </c>
      <c r="G41" s="11">
        <v>1707</v>
      </c>
      <c r="H41" s="11">
        <v>27127</v>
      </c>
      <c r="I41" s="11">
        <v>23246</v>
      </c>
      <c r="J41" s="11">
        <v>153</v>
      </c>
      <c r="K41" s="11">
        <f>F41-I41-J41</f>
        <v>5435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1000</v>
      </c>
      <c r="F42" s="11">
        <f>G42+H42</f>
        <v>210</v>
      </c>
      <c r="G42" s="11">
        <v>0</v>
      </c>
      <c r="H42" s="11">
        <v>210</v>
      </c>
      <c r="I42" s="11">
        <v>210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20000</v>
      </c>
      <c r="E43" s="11">
        <f>E44</f>
        <v>15000</v>
      </c>
      <c r="F43" s="11">
        <f>G43+H43</f>
        <v>8064</v>
      </c>
      <c r="G43" s="11">
        <f>G44</f>
        <v>3463</v>
      </c>
      <c r="H43" s="11">
        <f>H44</f>
        <v>4601</v>
      </c>
      <c r="I43" s="11">
        <f>I44</f>
        <v>5885</v>
      </c>
      <c r="J43" s="11">
        <f>J44</f>
        <v>2</v>
      </c>
      <c r="K43" s="11">
        <f>F43-I43-J43</f>
        <v>2177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20000</v>
      </c>
      <c r="E44" s="11">
        <f>E45</f>
        <v>15000</v>
      </c>
      <c r="F44" s="11">
        <f>G44+H44</f>
        <v>8064</v>
      </c>
      <c r="G44" s="11">
        <f>G45</f>
        <v>3463</v>
      </c>
      <c r="H44" s="11">
        <f>H45</f>
        <v>4601</v>
      </c>
      <c r="I44" s="11">
        <f>I45</f>
        <v>5885</v>
      </c>
      <c r="J44" s="11">
        <f>J45</f>
        <v>2</v>
      </c>
      <c r="K44" s="11">
        <f>F44-I44-J44</f>
        <v>2177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20000</v>
      </c>
      <c r="E45" s="11">
        <v>15000</v>
      </c>
      <c r="F45" s="11">
        <f>G45+H45</f>
        <v>8064</v>
      </c>
      <c r="G45" s="11">
        <v>3463</v>
      </c>
      <c r="H45" s="11">
        <v>4601</v>
      </c>
      <c r="I45" s="11">
        <v>5885</v>
      </c>
      <c r="J45" s="11">
        <v>2</v>
      </c>
      <c r="K45" s="11">
        <f>F45-I45-J45</f>
        <v>2177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85000</v>
      </c>
      <c r="E46" s="11">
        <f>E47+E51</f>
        <v>69000</v>
      </c>
      <c r="F46" s="11">
        <f>G46+H46</f>
        <v>570233</v>
      </c>
      <c r="G46" s="11">
        <f>G47+G51</f>
        <v>462954</v>
      </c>
      <c r="H46" s="11">
        <f>H47+H51</f>
        <v>107279</v>
      </c>
      <c r="I46" s="11">
        <f>I47+I51</f>
        <v>64409</v>
      </c>
      <c r="J46" s="11">
        <f>J47+J51</f>
        <v>0</v>
      </c>
      <c r="K46" s="11">
        <f>F46-I46-J46</f>
        <v>505824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25000</v>
      </c>
      <c r="E47" s="11">
        <f>E48</f>
        <v>20000</v>
      </c>
      <c r="F47" s="11">
        <f>G47+H47</f>
        <v>48370</v>
      </c>
      <c r="G47" s="11">
        <f>G48</f>
        <v>5239</v>
      </c>
      <c r="H47" s="11">
        <f>H48</f>
        <v>43131</v>
      </c>
      <c r="I47" s="11">
        <f>I48</f>
        <v>34193</v>
      </c>
      <c r="J47" s="11">
        <f>J48</f>
        <v>0</v>
      </c>
      <c r="K47" s="11">
        <f>F47-I47-J47</f>
        <v>14177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25000</v>
      </c>
      <c r="E48" s="11">
        <f>+E49</f>
        <v>20000</v>
      </c>
      <c r="F48" s="11">
        <f>G48+H48</f>
        <v>48370</v>
      </c>
      <c r="G48" s="11">
        <f>+G49</f>
        <v>5239</v>
      </c>
      <c r="H48" s="11">
        <f>+H49</f>
        <v>43131</v>
      </c>
      <c r="I48" s="11">
        <f>+I49</f>
        <v>34193</v>
      </c>
      <c r="J48" s="11">
        <f>+J49</f>
        <v>0</v>
      </c>
      <c r="K48" s="11">
        <f>F48-I48-J48</f>
        <v>14177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D50</f>
        <v>25000</v>
      </c>
      <c r="E49" s="11">
        <f>E50</f>
        <v>20000</v>
      </c>
      <c r="F49" s="11">
        <f>G49+H49</f>
        <v>48370</v>
      </c>
      <c r="G49" s="11">
        <f>G50</f>
        <v>5239</v>
      </c>
      <c r="H49" s="11">
        <f>H50</f>
        <v>43131</v>
      </c>
      <c r="I49" s="11">
        <f>I50</f>
        <v>34193</v>
      </c>
      <c r="J49" s="11">
        <f>J50</f>
        <v>0</v>
      </c>
      <c r="K49" s="11">
        <f>F49-I49-J49</f>
        <v>14177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25000</v>
      </c>
      <c r="E50" s="11">
        <v>20000</v>
      </c>
      <c r="F50" s="11">
        <f>G50+H50</f>
        <v>48370</v>
      </c>
      <c r="G50" s="11">
        <v>5239</v>
      </c>
      <c r="H50" s="11">
        <v>43131</v>
      </c>
      <c r="I50" s="11">
        <v>34193</v>
      </c>
      <c r="J50" s="11">
        <v>0</v>
      </c>
      <c r="K50" s="11">
        <f>F50-I50-J50</f>
        <v>14177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+D52+D54</f>
        <v>60000</v>
      </c>
      <c r="E51" s="11">
        <f>+E52+E54</f>
        <v>49000</v>
      </c>
      <c r="F51" s="11">
        <f>G51+H51</f>
        <v>521863</v>
      </c>
      <c r="G51" s="11">
        <f>+G52+G54</f>
        <v>457715</v>
      </c>
      <c r="H51" s="11">
        <f>+H52+H54</f>
        <v>64148</v>
      </c>
      <c r="I51" s="11">
        <f>+I52+I54</f>
        <v>30216</v>
      </c>
      <c r="J51" s="11">
        <f>+J52+J54</f>
        <v>0</v>
      </c>
      <c r="K51" s="11">
        <f>F51-I51-J51</f>
        <v>491647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4000</v>
      </c>
      <c r="E52" s="11">
        <f>E53</f>
        <v>3000</v>
      </c>
      <c r="F52" s="11">
        <f>G52+H52</f>
        <v>6789</v>
      </c>
      <c r="G52" s="11">
        <f>G53</f>
        <v>0</v>
      </c>
      <c r="H52" s="11">
        <f>H53</f>
        <v>6789</v>
      </c>
      <c r="I52" s="11">
        <f>I53</f>
        <v>6789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4000</v>
      </c>
      <c r="E53" s="11">
        <v>3000</v>
      </c>
      <c r="F53" s="11">
        <f>G53+H53</f>
        <v>6789</v>
      </c>
      <c r="G53" s="11">
        <v>0</v>
      </c>
      <c r="H53" s="11">
        <v>6789</v>
      </c>
      <c r="I53" s="11">
        <v>6789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56000</v>
      </c>
      <c r="E54" s="11">
        <f>E55</f>
        <v>46000</v>
      </c>
      <c r="F54" s="11">
        <f>G54+H54</f>
        <v>515074</v>
      </c>
      <c r="G54" s="11">
        <f>G55</f>
        <v>457715</v>
      </c>
      <c r="H54" s="11">
        <f>H55</f>
        <v>57359</v>
      </c>
      <c r="I54" s="11">
        <f>I55</f>
        <v>23427</v>
      </c>
      <c r="J54" s="11">
        <f>J55</f>
        <v>0</v>
      </c>
      <c r="K54" s="11">
        <f>F54-I54-J54</f>
        <v>491647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56000</v>
      </c>
      <c r="E55" s="11">
        <f>E56</f>
        <v>46000</v>
      </c>
      <c r="F55" s="11">
        <f>G55+H55</f>
        <v>515074</v>
      </c>
      <c r="G55" s="11">
        <f>G56</f>
        <v>457715</v>
      </c>
      <c r="H55" s="11">
        <f>H56</f>
        <v>57359</v>
      </c>
      <c r="I55" s="11">
        <f>I56</f>
        <v>23427</v>
      </c>
      <c r="J55" s="11">
        <f>J56</f>
        <v>0</v>
      </c>
      <c r="K55" s="11">
        <f>F55-I55-J55</f>
        <v>491647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56000</v>
      </c>
      <c r="E56" s="11">
        <v>46000</v>
      </c>
      <c r="F56" s="11">
        <f>G56+H56</f>
        <v>515074</v>
      </c>
      <c r="G56" s="11">
        <v>457715</v>
      </c>
      <c r="H56" s="11">
        <v>57359</v>
      </c>
      <c r="I56" s="11">
        <v>23427</v>
      </c>
      <c r="J56" s="11">
        <v>0</v>
      </c>
      <c r="K56" s="11">
        <f>F56-I56-J56</f>
        <v>491647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v>-633500</v>
      </c>
      <c r="E57" s="11">
        <v>-529500</v>
      </c>
      <c r="F57" s="11">
        <f>G57+H57</f>
        <v>-320000</v>
      </c>
      <c r="G57" s="11">
        <v>0</v>
      </c>
      <c r="H57" s="11">
        <v>-320000</v>
      </c>
      <c r="I57" s="11">
        <v>-320000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633500</v>
      </c>
      <c r="E58" s="11">
        <v>529500</v>
      </c>
      <c r="F58" s="11">
        <f>G58+H58</f>
        <v>320000</v>
      </c>
      <c r="G58" s="11">
        <v>0</v>
      </c>
      <c r="H58" s="11">
        <v>320000</v>
      </c>
      <c r="I58" s="11">
        <v>320000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f>D60</f>
        <v>18606</v>
      </c>
      <c r="E59" s="11">
        <f>E60</f>
        <v>18606</v>
      </c>
      <c r="F59" s="11">
        <f>G59+H59</f>
        <v>11146</v>
      </c>
      <c r="G59" s="11">
        <f>G60</f>
        <v>0</v>
      </c>
      <c r="H59" s="11">
        <f>H60</f>
        <v>11146</v>
      </c>
      <c r="I59" s="11">
        <f>I60</f>
        <v>11146</v>
      </c>
      <c r="J59" s="11">
        <f>J60</f>
        <v>0</v>
      </c>
      <c r="K59" s="11">
        <f>F59-I59-J59</f>
        <v>0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f>D61+D64</f>
        <v>18606</v>
      </c>
      <c r="E60" s="11">
        <f>E61+E64</f>
        <v>18606</v>
      </c>
      <c r="F60" s="11">
        <f>G60+H60</f>
        <v>11146</v>
      </c>
      <c r="G60" s="11">
        <f>G61+G64</f>
        <v>0</v>
      </c>
      <c r="H60" s="11">
        <f>H61+H64</f>
        <v>11146</v>
      </c>
      <c r="I60" s="11">
        <f>I61+I64</f>
        <v>11146</v>
      </c>
      <c r="J60" s="11">
        <f>J61+J64</f>
        <v>0</v>
      </c>
      <c r="K60" s="11">
        <f>F60-I60-J60</f>
        <v>0</v>
      </c>
    </row>
    <row r="61" spans="1:11" s="6" customFormat="1" ht="75" x14ac:dyDescent="0.25">
      <c r="A61" s="10" t="s">
        <v>169</v>
      </c>
      <c r="B61" s="10" t="s">
        <v>170</v>
      </c>
      <c r="C61" s="10" t="s">
        <v>171</v>
      </c>
      <c r="D61" s="11">
        <f>+D62+D63</f>
        <v>18606</v>
      </c>
      <c r="E61" s="11">
        <f>+E62+E63</f>
        <v>18606</v>
      </c>
      <c r="F61" s="11">
        <f>G61+H61</f>
        <v>2816</v>
      </c>
      <c r="G61" s="11">
        <f>+G62+G63</f>
        <v>0</v>
      </c>
      <c r="H61" s="11">
        <f>+H62+H63</f>
        <v>2816</v>
      </c>
      <c r="I61" s="11">
        <f>+I62+I63</f>
        <v>2816</v>
      </c>
      <c r="J61" s="11">
        <f>+J62+J63</f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15606</v>
      </c>
      <c r="E62" s="11">
        <v>15606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3000</v>
      </c>
      <c r="E63" s="11">
        <v>3000</v>
      </c>
      <c r="F63" s="11">
        <f>G63+H63</f>
        <v>2816</v>
      </c>
      <c r="G63" s="11">
        <v>0</v>
      </c>
      <c r="H63" s="11">
        <v>2816</v>
      </c>
      <c r="I63" s="11">
        <v>2816</v>
      </c>
      <c r="J63" s="11"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f>+D65</f>
        <v>0</v>
      </c>
      <c r="E64" s="11">
        <f>+E65</f>
        <v>0</v>
      </c>
      <c r="F64" s="11">
        <f>G64+H64</f>
        <v>8330</v>
      </c>
      <c r="G64" s="11">
        <f>+G65</f>
        <v>0</v>
      </c>
      <c r="H64" s="11">
        <f>+H65</f>
        <v>8330</v>
      </c>
      <c r="I64" s="11">
        <f>+I65</f>
        <v>8330</v>
      </c>
      <c r="J64" s="11">
        <f>+J65</f>
        <v>0</v>
      </c>
      <c r="K64" s="11">
        <f>F64-I64-J64</f>
        <v>0</v>
      </c>
    </row>
    <row r="65" spans="1:12" s="6" customFormat="1" ht="43.5" x14ac:dyDescent="0.25">
      <c r="A65" s="10" t="s">
        <v>181</v>
      </c>
      <c r="B65" s="10" t="s">
        <v>182</v>
      </c>
      <c r="C65" s="10" t="s">
        <v>183</v>
      </c>
      <c r="D65" s="11">
        <v>0</v>
      </c>
      <c r="E65" s="11">
        <v>0</v>
      </c>
      <c r="F65" s="11">
        <f>G65+H65</f>
        <v>8330</v>
      </c>
      <c r="G65" s="11">
        <v>0</v>
      </c>
      <c r="H65" s="11">
        <v>8330</v>
      </c>
      <c r="I65" s="11">
        <v>8330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184</v>
      </c>
      <c r="B67" s="13"/>
      <c r="C67" s="13"/>
      <c r="D67" s="13"/>
      <c r="E67" s="13" t="s">
        <v>186</v>
      </c>
      <c r="F67" s="13"/>
      <c r="G67" s="13"/>
      <c r="H67" s="13"/>
      <c r="I67" s="13" t="s">
        <v>187</v>
      </c>
      <c r="J67" s="13"/>
      <c r="K67" s="13"/>
      <c r="L67" s="13"/>
    </row>
    <row r="68" spans="1:12" x14ac:dyDescent="0.25">
      <c r="A68" s="3" t="s">
        <v>185</v>
      </c>
      <c r="B68" s="3"/>
      <c r="C68" s="3"/>
      <c r="D68" s="3"/>
      <c r="E68" s="3" t="s">
        <v>186</v>
      </c>
      <c r="F68" s="3"/>
      <c r="G68" s="3"/>
      <c r="H68" s="3"/>
      <c r="I68" s="3" t="s">
        <v>188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5">
    <mergeCell ref="K8:K10"/>
    <mergeCell ref="A67:D67"/>
    <mergeCell ref="A68:D68"/>
    <mergeCell ref="E67:H67"/>
    <mergeCell ref="E68:H68"/>
    <mergeCell ref="I67:L67"/>
    <mergeCell ref="I68:L68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2017-11-12T09:59:57Z</dcterms:created>
  <dcterms:modified xsi:type="dcterms:W3CDTF">2017-11-12T09:59:59Z</dcterms:modified>
</cp:coreProperties>
</file>